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vil.mele\Desktop\KT 2021\"/>
    </mc:Choice>
  </mc:AlternateContent>
  <xr:revisionPtr revIDLastSave="0" documentId="13_ncr:1_{863D48BB-0806-4E69-BEA3-C2450725D9A0}" xr6:coauthVersionLast="46" xr6:coauthVersionMax="46" xr10:uidLastSave="{00000000-0000-0000-0000-000000000000}"/>
  <bookViews>
    <workbookView xWindow="1176" yWindow="1320" windowWidth="20952" windowHeight="8964" firstSheet="5" activeTab="10" xr2:uid="{00000000-000D-0000-FFFF-FFFF00000000}"/>
  </bookViews>
  <sheets>
    <sheet name="Finansavimo sumos" sheetId="1" r:id="rId1"/>
    <sheet name="Valstybės iždas" sheetId="3" r:id="rId2"/>
    <sheet name="Signatarų stipendijos" sheetId="6" r:id="rId3"/>
    <sheet name="Neįgaliųjų finansinė pagalba" sheetId="7" r:id="rId4"/>
    <sheet name="VSF" sheetId="8" r:id="rId5"/>
    <sheet name="EIMIN" sheetId="9" r:id="rId6"/>
    <sheet name="Marijampolės sav." sheetId="10" r:id="rId7"/>
    <sheet name="Stipendijos+finansinė parama" sheetId="5" r:id="rId8"/>
    <sheet name="Pajamos" sheetId="2" r:id="rId9"/>
    <sheet name="Sąnaudos" sheetId="4" r:id="rId10"/>
    <sheet name="Sąskaitų likutis" sheetId="11" r:id="rId11"/>
  </sheets>
  <externalReferences>
    <externalReference r:id="rId12"/>
  </externalReferences>
  <definedNames>
    <definedName name="_Hlk46312557" localSheetId="10">'Sąskaitų likutis'!$A$5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B7" i="11"/>
  <c r="B9" i="11"/>
  <c r="F15" i="1"/>
  <c r="D15" i="1"/>
  <c r="D18" i="1" s="1"/>
  <c r="F11" i="1"/>
  <c r="F12" i="1"/>
  <c r="F13" i="1"/>
  <c r="F14" i="1"/>
  <c r="F16" i="1"/>
  <c r="F17" i="1"/>
  <c r="F8" i="1"/>
  <c r="F10" i="1"/>
  <c r="E18" i="1"/>
  <c r="C9" i="3" l="1"/>
  <c r="B16" i="2" l="1"/>
  <c r="B9" i="5" l="1"/>
  <c r="B7" i="5"/>
  <c r="B6" i="5"/>
  <c r="B5" i="5"/>
  <c r="B4" i="5"/>
  <c r="B3" i="5"/>
  <c r="C9" i="1"/>
  <c r="D9" i="10"/>
  <c r="D3" i="10"/>
  <c r="D2" i="10"/>
  <c r="B7" i="1"/>
  <c r="F7" i="1" s="1"/>
  <c r="D2" i="9"/>
  <c r="D3" i="9" s="1"/>
  <c r="B6" i="1"/>
  <c r="F6" i="1" s="1"/>
  <c r="D4" i="8"/>
  <c r="D3" i="8"/>
  <c r="D2" i="8"/>
  <c r="B5" i="1"/>
  <c r="F5" i="1" s="1"/>
  <c r="C18" i="1" l="1"/>
  <c r="F9" i="1"/>
  <c r="D4" i="10"/>
  <c r="B5" i="7"/>
  <c r="B14" i="4" l="1"/>
  <c r="B4" i="1"/>
  <c r="F4" i="1" s="1"/>
  <c r="D5" i="6"/>
  <c r="D3" i="6"/>
  <c r="D4" i="6"/>
  <c r="D2" i="6"/>
  <c r="B9" i="3"/>
  <c r="B3" i="1" s="1"/>
  <c r="F3" i="1" s="1"/>
  <c r="F18" i="1" s="1"/>
  <c r="B18" i="1" l="1"/>
</calcChain>
</file>

<file path=xl/sharedStrings.xml><?xml version="1.0" encoding="utf-8"?>
<sst xmlns="http://schemas.openxmlformats.org/spreadsheetml/2006/main" count="132" uniqueCount="101">
  <si>
    <t>Iš valstybės biudžeto</t>
  </si>
  <si>
    <t>Iš savivaldybės biudžeto</t>
  </si>
  <si>
    <t xml:space="preserve">Iš ES </t>
  </si>
  <si>
    <t>Iš kitų šaltinių</t>
  </si>
  <si>
    <t>Valstybės iždas</t>
  </si>
  <si>
    <t>Valstybinis studijų fondas</t>
  </si>
  <si>
    <t>Lietuvos Respublikos ekonomikos ir inovacijų ministerija</t>
  </si>
  <si>
    <t>Užimtumo tarnyba</t>
  </si>
  <si>
    <t>Marijampolės savivaldybė</t>
  </si>
  <si>
    <t>Suma, Eur</t>
  </si>
  <si>
    <t xml:space="preserve">Projektas „Mikotoksinų poveikio mažinimo technologijų demonstravimas, siekiant gerinti produkcijos kokybę gyvulininkystės ūkiuose“ Nr. 14PA-KM-16-1-02468-PR001 </t>
  </si>
  <si>
    <t xml:space="preserve">Projektas „Studijų aplinkos ir infrastruktūros tobulinimas, įgyvendinant regioninės kolegijos modelį“, projekto Nr. 09.1.1-CPVA-V-720-14-0002 </t>
  </si>
  <si>
    <t xml:space="preserve">Projektas „Project Based LEARNING IN VET“ Nr. 2017-1-TR01-KA202-045991“ </t>
  </si>
  <si>
    <t xml:space="preserve">Projektas IndEra </t>
  </si>
  <si>
    <t>NMA prie ŽŪM</t>
  </si>
  <si>
    <t>Iš viso:</t>
  </si>
  <si>
    <t>Tikslinė paskirtis</t>
  </si>
  <si>
    <t>Neįgaliųjų reikalų departamentas prie Socialinės apsaugos ir darbo ministerijos</t>
  </si>
  <si>
    <t>Finansinės pagalbos priemonės: specialiesiems poreikiams tenkinti (90,48 Eur) ir studijų išlaidoms iš dalies kompensuoti (124,80 Eur)</t>
  </si>
  <si>
    <t>Išmokos DU subsidijavimui</t>
  </si>
  <si>
    <t>LR Švietimo, mokslo ir sporto ministerija</t>
  </si>
  <si>
    <t>Darbo užmokestis ir socialinis draudimas, prekėms ir paslaugoms įsigyti, stipendijos</t>
  </si>
  <si>
    <t>Iš viso</t>
  </si>
  <si>
    <t>Darbo užmokestis pinigais</t>
  </si>
  <si>
    <t>Socialinio draudimo įmokos</t>
  </si>
  <si>
    <t>Komunalinių paslaugų įsigijimo išlaidos</t>
  </si>
  <si>
    <t>Informacinių technologijų prekių ir paslaugų įsigijimo išlaidos</t>
  </si>
  <si>
    <t>Kitų prekių ir paslaugų įsigijimo išlaidos</t>
  </si>
  <si>
    <t>Stipendijos</t>
  </si>
  <si>
    <t>Išlaidų ekonominės klasifikacijos straipsnis</t>
  </si>
  <si>
    <t>Studentų skaičius</t>
  </si>
  <si>
    <t>Trukmė, mėn.</t>
  </si>
  <si>
    <t>Studentas</t>
  </si>
  <si>
    <t>Stipendijos dydis, Eur</t>
  </si>
  <si>
    <t>I.Jankeliūnienė</t>
  </si>
  <si>
    <t>N.Venerskas</t>
  </si>
  <si>
    <t>I.Barzdaitytė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</si>
  <si>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</si>
  <si>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</si>
  <si>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</si>
  <si>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Išlaidų rūšys</t>
  </si>
  <si>
    <t>Paramos dydis, Eur</t>
  </si>
  <si>
    <t>Pastabos</t>
  </si>
  <si>
    <t>2019-2020 m. m. kovas-birželis</t>
  </si>
  <si>
    <t>2020-2021 m. m. rugsėjis-gruodis</t>
  </si>
  <si>
    <t>Marko akademija</t>
  </si>
  <si>
    <t>Pagrindinės veiklos kitos pajamos</t>
  </si>
  <si>
    <t>Pajamos už akademines skolas</t>
  </si>
  <si>
    <t>Kitos veiklos pajamos</t>
  </si>
  <si>
    <t>VSF</t>
  </si>
  <si>
    <t>EIMIN</t>
  </si>
  <si>
    <t>Marijampolės sav.</t>
  </si>
  <si>
    <t>Kolegijos</t>
  </si>
  <si>
    <t>LR ŠMSM</t>
  </si>
  <si>
    <t>tikslinės ir skatinamos stipendijos</t>
  </si>
  <si>
    <t>signatarų stipendijos</t>
  </si>
  <si>
    <t>tikslinės stipendijos</t>
  </si>
  <si>
    <t>vardinės stipendijos</t>
  </si>
  <si>
    <t>vardinė stipendija</t>
  </si>
  <si>
    <t>parama pedagoginių studijų studentams</t>
  </si>
  <si>
    <t>neįgaliųjų finansinė parama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</si>
  <si>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</si>
  <si>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</si>
  <si>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</si>
  <si>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</si>
  <si>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</si>
  <si>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</si>
  <si>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Nuvertėjimo ir nurašytų sumų</t>
  </si>
  <si>
    <t>Sunaudotų ir parduotų atsargų savikaina</t>
  </si>
  <si>
    <t>Kitų paslaugų sąnaudos</t>
  </si>
  <si>
    <t>Kitos sąnaudos (stipendijų, finansinė parama)</t>
  </si>
  <si>
    <t>Finansavimas skirtas</t>
  </si>
  <si>
    <t>Valstybės iždo</t>
  </si>
  <si>
    <t>Neįgaliųjų reikalų departamento prie Socialinės apsaugos ir darbo ministerijos</t>
  </si>
  <si>
    <t>Nacionalinė mokėjimo agentūra prie LR Žemės ūkio ministerijos</t>
  </si>
  <si>
    <t>Nuosavų lėšų sąskaita (šioje sąskaitoje taip pat apskaitomos lėšos gautos iš Užimtumo tarnybos)</t>
  </si>
  <si>
    <t>Projektas „Aukštųjų mokyklų studentų ir darbuotojų mobilumas programos šalyse"</t>
  </si>
  <si>
    <t xml:space="preserve">Erasmus+  praktikų mobilumas, dotacijos sutartis su Švietimo mainų paramos fondu Nr. 2020-1-LT01-KA103-077536 </t>
  </si>
  <si>
    <t>Apmokėjimui projekto tyrėjams</t>
  </si>
  <si>
    <t>Apmokėjimui pedagogams-konsultantams</t>
  </si>
  <si>
    <t>1918 m. vasario 16 d. Lietuvos Nepriklausomybės Akto signatarų stipendijos</t>
  </si>
  <si>
    <t>Parama pedagogikos studijų studentams</t>
  </si>
  <si>
    <t>Tikslinės skatinamosios stipendijos informacinių sistemų technologijų ir kibernetinės saugos programos studentams</t>
  </si>
  <si>
    <t>Savivaldybės stipendijos, Marko akademija</t>
  </si>
  <si>
    <t>VMI (gauta pajamų mokesčio dalis paramai)</t>
  </si>
  <si>
    <t>Finansavimo sumos 2020-01-01 -2020-12-31</t>
  </si>
  <si>
    <t>Nacionalinė švietimo agentūra</t>
  </si>
  <si>
    <t>STEAM</t>
  </si>
  <si>
    <t>Pajamos 2020-01-01 - 2020-12-31</t>
  </si>
  <si>
    <t>Pajamos už studijas</t>
  </si>
  <si>
    <t>Pajamos už parduotas prekes</t>
  </si>
  <si>
    <t>Pajamos už bendrabučių ir butų paslaugas</t>
  </si>
  <si>
    <t>Pajamos už maitinimo paslaugas (valgykla)</t>
  </si>
  <si>
    <t>Pajamos už įvairias paslaugas</t>
  </si>
  <si>
    <t>Pajamos už tobulinimosi centro paslaugas</t>
  </si>
  <si>
    <t>Pajamos už turto nuomą</t>
  </si>
  <si>
    <t>Pajamos už studijų registraciją</t>
  </si>
  <si>
    <t>Kitos pajamos</t>
  </si>
  <si>
    <t>Veiklos sąnaudos 2020-01-01 - 2020-12-31</t>
  </si>
  <si>
    <t>Banko sąskaitų likutis 2020-12-31</t>
  </si>
  <si>
    <t>Erasmus stipendijos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</si>
</sst>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/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1" fillId="0" borderId="1" xfId="0" applyNumberFormat="1" applyFont="1" applyBorder="1"/>
    <xf numFmtId="4" fontId="4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/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1" fillId="0" borderId="5" xfId="0" applyFont="1" applyBorder="1"/>
    <xf numFmtId="4" fontId="1" fillId="0" borderId="5" xfId="0" applyNumberFormat="1" applyFont="1" applyBorder="1"/>
    <xf numFmtId="0" fontId="6" fillId="0" borderId="0" xfId="0" applyFont="1" applyAlignment="1">
      <alignment horizontal="center"/>
    </xf>
    <xf numFmtId="4" fontId="3" fillId="4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14" fontId="2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/>
    <xf numFmtId="164" fontId="2" fillId="0" borderId="0" xfId="0" applyNumberFormat="1" applyFont="1"/>
    <xf numFmtId="165" fontId="2" fillId="0" borderId="0" xfId="1" applyNumberFormat="1" applyFont="1"/>
    <xf numFmtId="10" fontId="2" fillId="0" borderId="0" xfId="1" applyNumberFormat="1" applyFont="1"/>
    <xf numFmtId="4" fontId="1" fillId="0" borderId="0" xfId="0" applyNumberFormat="1" applyFont="1"/>
    <xf numFmtId="4" fontId="7" fillId="0" borderId="1" xfId="0" applyNumberFormat="1" applyFont="1" applyBorder="1"/>
    <xf numFmtId="4" fontId="7" fillId="3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mos\Darbalaukis\Irma\Ataskaitos\FAR\2020%20m\IV%20ketv\Gautas%20finansavimas_2020_12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igų srautai"/>
      <sheetName val="Pinigų srautai_išl+atsarg."/>
      <sheetName val="Neatlygintinai gauta"/>
      <sheetName val="Finansavimo sumos"/>
      <sheetName val="Valstybės iždas"/>
      <sheetName val="Signatarų stipendijos"/>
      <sheetName val="Neįgaliųjų finansinė pagalba"/>
      <sheetName val="VSF"/>
      <sheetName val="EIMIN"/>
      <sheetName val="Marijampolės sav."/>
      <sheetName val="Stipendijos+finansinė parama"/>
      <sheetName val="Pajamos"/>
      <sheetName val="Sąnaudos"/>
      <sheetName val="Sąskaitų likutis"/>
    </sheetNames>
    <sheetDataSet>
      <sheetData sheetId="0"/>
      <sheetData sheetId="1"/>
      <sheetData sheetId="2">
        <row r="5">
          <cell r="B5">
            <v>1000</v>
          </cell>
        </row>
        <row r="7">
          <cell r="B7">
            <v>3976.74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25"/>
  <sheetViews>
    <sheetView topLeftCell="A7" zoomScaleNormal="100" workbookViewId="0">
      <selection sqref="A1:A1048576"/>
    </sheetView>
  </sheetViews>
  <sheetFormatPr defaultColWidth="9.109375" defaultRowHeight="15.6" x14ac:dyDescent="0.3"/>
  <cols>
    <col min="1" max="1" width="36.109375" style="2" customWidth="1"/>
    <col min="2" max="2" width="14.77734375" style="2" customWidth="1"/>
    <col min="3" max="3" width="16.44140625" style="2" customWidth="1"/>
    <col min="4" max="4" width="14.33203125" style="2" customWidth="1"/>
    <col min="5" max="6" width="16.5546875" style="2" customWidth="1"/>
    <col min="7" max="7" width="45.44140625" style="2" customWidth="1"/>
    <col min="8" max="8" width="17.44140625" style="2" customWidth="1"/>
    <col min="9" max="9" width="16.33203125" style="2" customWidth="1"/>
    <col min="10" max="10" width="30.5546875" style="2" customWidth="1"/>
    <col min="11" max="11" width="28.109375" style="2" customWidth="1"/>
    <col min="12" max="13" width="22.88671875" style="2" customWidth="1"/>
    <col min="14" max="14" width="13.88671875" style="2" customWidth="1"/>
    <col min="15" max="15" width="16" style="2" customWidth="1"/>
    <col min="16" max="16" width="14.6640625" style="2" customWidth="1"/>
    <col min="17" max="16384" width="9.109375" style="2"/>
  </cols>
  <sheetData>
    <row r="1" spans="1:16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1.2" x14ac:dyDescent="0.3">
      <c r="A2" s="10" t="s">
        <v>85</v>
      </c>
      <c r="B2" s="10" t="s">
        <v>0</v>
      </c>
      <c r="C2" s="10" t="s">
        <v>1</v>
      </c>
      <c r="D2" s="11" t="s">
        <v>2</v>
      </c>
      <c r="E2" s="11" t="s">
        <v>3</v>
      </c>
      <c r="F2" s="11" t="s">
        <v>22</v>
      </c>
      <c r="G2" s="11" t="s">
        <v>16</v>
      </c>
      <c r="H2" s="3"/>
      <c r="I2" s="3"/>
      <c r="J2" s="3"/>
      <c r="K2" s="3"/>
      <c r="L2" s="3"/>
      <c r="M2" s="3"/>
      <c r="N2" s="3"/>
      <c r="O2" s="3"/>
      <c r="P2" s="3"/>
    </row>
    <row r="3" spans="1:16" ht="39.6" customHeight="1" x14ac:dyDescent="0.3">
      <c r="A3" s="5" t="s">
        <v>4</v>
      </c>
      <c r="B3" s="6">
        <f>'Valstybės iždas'!B9</f>
        <v>833000</v>
      </c>
      <c r="C3" s="6"/>
      <c r="D3" s="6"/>
      <c r="E3" s="6"/>
      <c r="F3" s="6">
        <f>SUM(B3:E3)</f>
        <v>833000</v>
      </c>
      <c r="G3" s="16" t="s">
        <v>21</v>
      </c>
      <c r="H3" s="3"/>
      <c r="I3" s="3"/>
      <c r="J3" s="3"/>
      <c r="K3" s="3"/>
      <c r="L3" s="3"/>
      <c r="M3" s="3"/>
      <c r="N3" s="3"/>
      <c r="O3" s="3"/>
      <c r="P3" s="3"/>
    </row>
    <row r="4" spans="1:16" ht="33.6" customHeight="1" x14ac:dyDescent="0.3">
      <c r="A4" s="17" t="s">
        <v>20</v>
      </c>
      <c r="B4" s="6">
        <f>'Signatarų stipendijos'!D5</f>
        <v>5460</v>
      </c>
      <c r="C4" s="6"/>
      <c r="D4" s="6"/>
      <c r="E4" s="6"/>
      <c r="F4" s="6">
        <f t="shared" ref="F4:F17" si="0">SUM(B4:E4)</f>
        <v>5460</v>
      </c>
      <c r="G4" s="16" t="s">
        <v>80</v>
      </c>
      <c r="H4" s="3"/>
      <c r="I4" s="3"/>
      <c r="J4" s="3"/>
      <c r="K4" s="3"/>
      <c r="L4" s="3"/>
      <c r="M4" s="3"/>
      <c r="N4" s="3"/>
      <c r="O4" s="3"/>
      <c r="P4" s="3"/>
    </row>
    <row r="5" spans="1:16" ht="49.8" customHeight="1" x14ac:dyDescent="0.3">
      <c r="A5" s="7" t="s">
        <v>17</v>
      </c>
      <c r="B5" s="6">
        <f>'Neįgaliųjų finansinė pagalba'!B5</f>
        <v>6366.3</v>
      </c>
      <c r="C5" s="6"/>
      <c r="D5" s="6"/>
      <c r="E5" s="6"/>
      <c r="F5" s="6">
        <f t="shared" si="0"/>
        <v>6366.3</v>
      </c>
      <c r="G5" s="16" t="s">
        <v>18</v>
      </c>
      <c r="H5" s="3"/>
      <c r="I5" s="3"/>
      <c r="J5" s="3"/>
      <c r="K5" s="3"/>
      <c r="L5" s="3"/>
      <c r="M5" s="3"/>
      <c r="N5" s="3"/>
      <c r="O5" s="3"/>
      <c r="P5" s="3"/>
    </row>
    <row r="6" spans="1:16" x14ac:dyDescent="0.3">
      <c r="A6" s="7" t="s">
        <v>5</v>
      </c>
      <c r="B6" s="6">
        <f>VSF!D4</f>
        <v>19800</v>
      </c>
      <c r="C6" s="6"/>
      <c r="D6" s="6"/>
      <c r="E6" s="6"/>
      <c r="F6" s="6">
        <f t="shared" si="0"/>
        <v>19800</v>
      </c>
      <c r="G6" s="16" t="s">
        <v>81</v>
      </c>
      <c r="H6" s="3"/>
      <c r="I6" s="3"/>
      <c r="J6" s="3"/>
      <c r="K6" s="3"/>
      <c r="L6" s="3"/>
      <c r="M6" s="3"/>
      <c r="N6" s="3"/>
      <c r="O6" s="3"/>
      <c r="P6" s="3"/>
    </row>
    <row r="7" spans="1:16" ht="49.8" customHeight="1" x14ac:dyDescent="0.3">
      <c r="A7" s="7" t="s">
        <v>6</v>
      </c>
      <c r="B7" s="6">
        <f>EIMIN!D3</f>
        <v>8800</v>
      </c>
      <c r="C7" s="6"/>
      <c r="D7" s="6"/>
      <c r="E7" s="6"/>
      <c r="F7" s="6">
        <f t="shared" si="0"/>
        <v>8800</v>
      </c>
      <c r="G7" s="16" t="s">
        <v>82</v>
      </c>
      <c r="H7" s="3"/>
      <c r="I7" s="3"/>
      <c r="J7" s="3"/>
      <c r="K7" s="3"/>
      <c r="L7" s="3"/>
      <c r="M7" s="3"/>
      <c r="N7" s="3"/>
      <c r="O7" s="3"/>
      <c r="P7" s="3"/>
    </row>
    <row r="8" spans="1:16" x14ac:dyDescent="0.3">
      <c r="A8" s="8" t="s">
        <v>7</v>
      </c>
      <c r="B8" s="6">
        <v>132836.03</v>
      </c>
      <c r="C8" s="6"/>
      <c r="D8" s="6"/>
      <c r="E8" s="6"/>
      <c r="F8" s="6">
        <f t="shared" si="0"/>
        <v>132836.03</v>
      </c>
      <c r="G8" s="6" t="s">
        <v>19</v>
      </c>
      <c r="H8" s="3"/>
      <c r="I8" s="3"/>
      <c r="J8" s="3"/>
      <c r="K8" s="3"/>
      <c r="L8" s="3"/>
      <c r="M8" s="3"/>
      <c r="N8" s="3"/>
      <c r="O8" s="3"/>
      <c r="P8" s="3"/>
    </row>
    <row r="9" spans="1:16" ht="22.8" customHeight="1" x14ac:dyDescent="0.3">
      <c r="A9" s="7" t="s">
        <v>8</v>
      </c>
      <c r="B9" s="4"/>
      <c r="C9" s="6">
        <f>'Marijampolės sav.'!D4+'Marijampolės sav.'!D9</f>
        <v>7956.8</v>
      </c>
      <c r="D9" s="6"/>
      <c r="E9" s="6"/>
      <c r="F9" s="6">
        <f t="shared" si="0"/>
        <v>7956.8</v>
      </c>
      <c r="G9" s="16" t="s">
        <v>83</v>
      </c>
      <c r="H9" s="3"/>
      <c r="I9" s="3"/>
      <c r="J9" s="3"/>
      <c r="K9" s="3"/>
      <c r="L9" s="3"/>
      <c r="M9" s="3"/>
      <c r="N9" s="3"/>
      <c r="O9" s="3"/>
      <c r="P9" s="3"/>
    </row>
    <row r="10" spans="1:16" ht="97.2" customHeight="1" x14ac:dyDescent="0.3">
      <c r="A10" s="7" t="s">
        <v>10</v>
      </c>
      <c r="B10" s="6">
        <v>2014.58</v>
      </c>
      <c r="C10" s="6"/>
      <c r="D10" s="6">
        <v>11415.78</v>
      </c>
      <c r="E10" s="6"/>
      <c r="F10" s="6">
        <f t="shared" si="0"/>
        <v>13430.36</v>
      </c>
      <c r="G10" s="6"/>
      <c r="H10" s="3"/>
      <c r="I10" s="3"/>
      <c r="J10" s="3"/>
      <c r="K10" s="3"/>
      <c r="L10" s="3"/>
      <c r="M10" s="3"/>
      <c r="N10" s="3"/>
      <c r="O10" s="3"/>
      <c r="P10" s="3"/>
    </row>
    <row r="11" spans="1:16" ht="81" customHeight="1" x14ac:dyDescent="0.3">
      <c r="A11" s="7" t="s">
        <v>11</v>
      </c>
      <c r="B11" s="6">
        <v>27476.41</v>
      </c>
      <c r="C11" s="6"/>
      <c r="D11" s="6">
        <v>31296.65</v>
      </c>
      <c r="E11" s="6"/>
      <c r="F11" s="6">
        <f>SUM(B11:E11)</f>
        <v>58773.06</v>
      </c>
      <c r="G11" s="6"/>
      <c r="H11" s="3"/>
      <c r="I11" s="3"/>
      <c r="J11" s="3"/>
      <c r="K11" s="3"/>
      <c r="L11" s="3"/>
      <c r="M11" s="3"/>
      <c r="N11" s="3"/>
      <c r="O11" s="3"/>
      <c r="P11" s="3"/>
    </row>
    <row r="12" spans="1:16" ht="46.8" x14ac:dyDescent="0.3">
      <c r="A12" s="7" t="s">
        <v>12</v>
      </c>
      <c r="B12" s="4"/>
      <c r="C12" s="6"/>
      <c r="D12" s="6">
        <v>4747</v>
      </c>
      <c r="E12" s="6"/>
      <c r="F12" s="6">
        <f t="shared" si="0"/>
        <v>4747</v>
      </c>
      <c r="G12" s="6"/>
      <c r="H12" s="3"/>
      <c r="I12" s="3"/>
      <c r="J12" s="3"/>
      <c r="K12" s="3"/>
      <c r="L12" s="3"/>
      <c r="M12" s="3"/>
      <c r="N12" s="3"/>
      <c r="O12" s="3"/>
      <c r="P12" s="3"/>
    </row>
    <row r="13" spans="1:16" ht="46.8" x14ac:dyDescent="0.3">
      <c r="A13" s="7" t="s">
        <v>76</v>
      </c>
      <c r="B13" s="4"/>
      <c r="C13" s="6"/>
      <c r="D13" s="6">
        <v>20762</v>
      </c>
      <c r="E13" s="6"/>
      <c r="F13" s="6">
        <f t="shared" si="0"/>
        <v>20762</v>
      </c>
      <c r="G13" s="6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7" t="s">
        <v>13</v>
      </c>
      <c r="B14" s="4"/>
      <c r="C14" s="6"/>
      <c r="D14" s="6">
        <v>7790</v>
      </c>
      <c r="E14" s="6"/>
      <c r="F14" s="6">
        <f t="shared" si="0"/>
        <v>7790</v>
      </c>
      <c r="G14" s="6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7" t="s">
        <v>86</v>
      </c>
      <c r="B15" s="4">
        <v>6304.38</v>
      </c>
      <c r="C15" s="6"/>
      <c r="D15" s="6">
        <f>'[1]Neatlygintinai gauta'!$B$5+'[1]Neatlygintinai gauta'!$B$7</f>
        <v>4976.74</v>
      </c>
      <c r="E15" s="6"/>
      <c r="F15" s="6">
        <f t="shared" si="0"/>
        <v>11281.119999999999</v>
      </c>
      <c r="G15" s="6" t="s">
        <v>87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7" t="s">
        <v>14</v>
      </c>
      <c r="B16" s="4"/>
      <c r="C16" s="6"/>
      <c r="D16" s="6">
        <v>10688.58</v>
      </c>
      <c r="E16" s="6"/>
      <c r="F16" s="6">
        <f t="shared" si="0"/>
        <v>10688.58</v>
      </c>
      <c r="G16" s="6"/>
      <c r="H16" s="3"/>
      <c r="I16" s="3"/>
      <c r="J16" s="3"/>
      <c r="K16" s="3"/>
      <c r="L16" s="3"/>
      <c r="M16" s="3"/>
      <c r="N16" s="3"/>
      <c r="O16" s="3"/>
      <c r="P16" s="3"/>
    </row>
    <row r="17" spans="1:16" ht="32.25" customHeight="1" x14ac:dyDescent="0.3">
      <c r="A17" s="7" t="s">
        <v>84</v>
      </c>
      <c r="B17" s="4"/>
      <c r="C17" s="6"/>
      <c r="D17" s="6"/>
      <c r="E17" s="6">
        <v>350.01</v>
      </c>
      <c r="F17" s="6">
        <f t="shared" si="0"/>
        <v>350.01</v>
      </c>
      <c r="G17" s="6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4" t="s">
        <v>15</v>
      </c>
      <c r="B18" s="15">
        <f>SUM(B3:B17)</f>
        <v>1042057.7000000001</v>
      </c>
      <c r="C18" s="15">
        <f t="shared" ref="C18:F18" si="1">SUM(C3:C17)</f>
        <v>7956.8</v>
      </c>
      <c r="D18" s="15">
        <f t="shared" si="1"/>
        <v>91676.75</v>
      </c>
      <c r="E18" s="15">
        <f t="shared" si="1"/>
        <v>350.01</v>
      </c>
      <c r="F18" s="15">
        <f t="shared" si="1"/>
        <v>1142041.2600000002</v>
      </c>
      <c r="G18" s="1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3">
      <c r="B20" s="45"/>
      <c r="C20" s="45"/>
      <c r="D20" s="45"/>
      <c r="E20" s="4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40"/>
      <c r="B22" s="4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40"/>
      <c r="B24" s="45"/>
      <c r="C24" s="45"/>
      <c r="D24" s="45"/>
      <c r="E24" s="4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pageMargins left="0.31496062992125984" right="0.11811023622047245" top="0.35433070866141736" bottom="0.35433070866141736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3145-935B-4484-BDF9-0231B074386F}">
  <sheetPr>
    <tabColor rgb="FFC00000"/>
  </sheetPr>
  <dimension ref="A1:B17"/>
  <sheetViews>
    <sheetView workbookViewId="0">
      <selection activeCell="J38" sqref="J38"/>
    </sheetView>
  </sheetViews>
  <sheetFormatPr defaultColWidth="9.109375" defaultRowHeight="15.6" x14ac:dyDescent="0.3"/>
  <cols>
    <col min="1" max="1" width="43" style="2" customWidth="1"/>
    <col min="2" max="2" width="16" style="2" customWidth="1"/>
    <col min="3" max="16384" width="9.109375" style="2"/>
  </cols>
  <sheetData>
    <row r="1" spans="1:2" ht="16.2" x14ac:dyDescent="0.35">
      <c r="A1" s="57"/>
      <c r="B1" s="57"/>
    </row>
    <row r="2" spans="1:2" ht="16.2" x14ac:dyDescent="0.35">
      <c r="A2" s="34"/>
      <c r="B2" s="34"/>
    </row>
    <row r="3" spans="1:2" x14ac:dyDescent="0.3">
      <c r="A3" s="12" t="s">
        <v>98</v>
      </c>
      <c r="B3" s="12" t="s">
        <v>9</v>
      </c>
    </row>
    <row r="4" spans="1:2" x14ac:dyDescent="0.3">
      <c r="A4" s="5" t="s">
        <v>61</v>
      </c>
      <c r="B4" s="6">
        <v>942228.43</v>
      </c>
    </row>
    <row r="5" spans="1:2" x14ac:dyDescent="0.3">
      <c r="A5" s="5" t="s">
        <v>62</v>
      </c>
      <c r="B5" s="6">
        <v>30604.05</v>
      </c>
    </row>
    <row r="6" spans="1:2" x14ac:dyDescent="0.3">
      <c r="A6" s="5" t="s">
        <v>63</v>
      </c>
      <c r="B6" s="6">
        <v>51760.639999999999</v>
      </c>
    </row>
    <row r="7" spans="1:2" x14ac:dyDescent="0.3">
      <c r="A7" s="5" t="s">
        <v>64</v>
      </c>
      <c r="B7" s="6">
        <v>156.81</v>
      </c>
    </row>
    <row r="8" spans="1:2" x14ac:dyDescent="0.3">
      <c r="A8" s="5" t="s">
        <v>65</v>
      </c>
      <c r="B8" s="6">
        <v>5149.8599999999997</v>
      </c>
    </row>
    <row r="9" spans="1:2" x14ac:dyDescent="0.3">
      <c r="A9" s="5" t="s">
        <v>66</v>
      </c>
      <c r="B9" s="6">
        <v>110</v>
      </c>
    </row>
    <row r="10" spans="1:2" x14ac:dyDescent="0.3">
      <c r="A10" s="5" t="s">
        <v>67</v>
      </c>
      <c r="B10" s="6">
        <v>12887.98</v>
      </c>
    </row>
    <row r="11" spans="1:2" x14ac:dyDescent="0.3">
      <c r="A11" s="5" t="s">
        <v>68</v>
      </c>
      <c r="B11" s="6">
        <v>48598.82</v>
      </c>
    </row>
    <row r="12" spans="1:2" x14ac:dyDescent="0.3">
      <c r="A12" s="5" t="s">
        <v>69</v>
      </c>
      <c r="B12" s="6">
        <v>58089.760000000002</v>
      </c>
    </row>
    <row r="13" spans="1:2" x14ac:dyDescent="0.3">
      <c r="A13" s="4" t="s">
        <v>70</v>
      </c>
      <c r="B13" s="6">
        <v>98605.77</v>
      </c>
    </row>
    <row r="14" spans="1:2" x14ac:dyDescent="0.3">
      <c r="A14" s="36" t="s">
        <v>15</v>
      </c>
      <c r="B14" s="35">
        <f>SUM(B4:B13)</f>
        <v>1248192.1200000001</v>
      </c>
    </row>
    <row r="17" spans="2:2" x14ac:dyDescent="0.3">
      <c r="B17" s="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B8BF-B49E-4B1B-AAF3-350F4B6EDF20}">
  <sheetPr>
    <tabColor rgb="FFFFC000"/>
  </sheetPr>
  <dimension ref="A1:B9"/>
  <sheetViews>
    <sheetView tabSelected="1" workbookViewId="0">
      <selection activeCell="H29" sqref="H29"/>
    </sheetView>
  </sheetViews>
  <sheetFormatPr defaultColWidth="9.109375" defaultRowHeight="15.6" x14ac:dyDescent="0.3"/>
  <cols>
    <col min="1" max="1" width="47" style="2" customWidth="1"/>
    <col min="2" max="2" width="11.6640625" style="2" customWidth="1"/>
    <col min="3" max="16384" width="9.109375" style="2"/>
  </cols>
  <sheetData>
    <row r="1" spans="1:2" ht="16.2" x14ac:dyDescent="0.35">
      <c r="A1" s="57" t="s">
        <v>99</v>
      </c>
      <c r="B1" s="57"/>
    </row>
    <row r="2" spans="1:2" x14ac:dyDescent="0.3">
      <c r="A2" s="37"/>
    </row>
    <row r="3" spans="1:2" ht="31.2" x14ac:dyDescent="0.3">
      <c r="A3" s="38" t="s">
        <v>76</v>
      </c>
      <c r="B3" s="47">
        <v>20762</v>
      </c>
    </row>
    <row r="4" spans="1:2" ht="62.4" x14ac:dyDescent="0.3">
      <c r="A4" s="38" t="s">
        <v>11</v>
      </c>
      <c r="B4" s="47">
        <v>28720.11</v>
      </c>
    </row>
    <row r="5" spans="1:2" ht="46.8" x14ac:dyDescent="0.3">
      <c r="A5" s="40" t="s">
        <v>77</v>
      </c>
      <c r="B5" s="47">
        <v>6361.91</v>
      </c>
    </row>
    <row r="6" spans="1:2" x14ac:dyDescent="0.3">
      <c r="A6" s="39" t="s">
        <v>13</v>
      </c>
      <c r="B6" s="47">
        <v>7790</v>
      </c>
    </row>
    <row r="7" spans="1:2" ht="42" customHeight="1" x14ac:dyDescent="0.3">
      <c r="A7" s="38" t="s">
        <v>75</v>
      </c>
      <c r="B7" s="6">
        <f>188337.1+1931.32+3905.08</f>
        <v>194173.5</v>
      </c>
    </row>
    <row r="8" spans="1:2" ht="31.2" x14ac:dyDescent="0.3">
      <c r="A8" s="38" t="s">
        <v>74</v>
      </c>
      <c r="B8" s="47">
        <v>11495.74</v>
      </c>
    </row>
    <row r="9" spans="1:2" x14ac:dyDescent="0.3">
      <c r="A9" s="14" t="s">
        <v>15</v>
      </c>
      <c r="B9" s="15">
        <f>SUM(B3:B8)</f>
        <v>269303.26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64475-0D40-4C81-88AF-65F5AB69678F}">
  <dimension ref="A1:C9"/>
  <sheetViews>
    <sheetView workbookViewId="0">
      <selection activeCell="I17" sqref="I17"/>
    </sheetView>
  </sheetViews>
  <sheetFormatPr defaultColWidth="9.109375" defaultRowHeight="15.6" x14ac:dyDescent="0.3"/>
  <cols>
    <col min="1" max="1" width="44.33203125" style="2" customWidth="1"/>
    <col min="2" max="2" width="11.88671875" style="3" bestFit="1" customWidth="1"/>
    <col min="3" max="3" width="12.33203125" style="2" customWidth="1"/>
    <col min="4" max="16384" width="9.109375" style="2"/>
  </cols>
  <sheetData>
    <row r="1" spans="1:3" x14ac:dyDescent="0.3">
      <c r="B1" s="43">
        <v>44196</v>
      </c>
      <c r="C1" s="43">
        <v>43831</v>
      </c>
    </row>
    <row r="2" spans="1:3" x14ac:dyDescent="0.3">
      <c r="A2" s="9" t="s">
        <v>29</v>
      </c>
      <c r="B2" s="15" t="s">
        <v>9</v>
      </c>
      <c r="C2" s="15" t="s">
        <v>9</v>
      </c>
    </row>
    <row r="3" spans="1:3" x14ac:dyDescent="0.3">
      <c r="A3" s="4" t="s">
        <v>23</v>
      </c>
      <c r="B3" s="6">
        <v>674200</v>
      </c>
      <c r="C3" s="6">
        <v>587000</v>
      </c>
    </row>
    <row r="4" spans="1:3" x14ac:dyDescent="0.3">
      <c r="A4" s="4" t="s">
        <v>24</v>
      </c>
      <c r="B4" s="6">
        <v>11500</v>
      </c>
      <c r="C4" s="6">
        <v>10000</v>
      </c>
    </row>
    <row r="5" spans="1:3" x14ac:dyDescent="0.3">
      <c r="A5" s="4" t="s">
        <v>25</v>
      </c>
      <c r="B5" s="6">
        <v>18800</v>
      </c>
      <c r="C5" s="6"/>
    </row>
    <row r="6" spans="1:3" ht="31.2" x14ac:dyDescent="0.3">
      <c r="A6" s="18" t="s">
        <v>26</v>
      </c>
      <c r="B6" s="6">
        <v>35000</v>
      </c>
      <c r="C6" s="6"/>
    </row>
    <row r="7" spans="1:3" x14ac:dyDescent="0.3">
      <c r="A7" s="4" t="s">
        <v>27</v>
      </c>
      <c r="B7" s="6">
        <v>48500</v>
      </c>
      <c r="C7" s="6"/>
    </row>
    <row r="8" spans="1:3" x14ac:dyDescent="0.3">
      <c r="A8" s="4" t="s">
        <v>28</v>
      </c>
      <c r="B8" s="6">
        <v>45000</v>
      </c>
      <c r="C8" s="6">
        <v>45000</v>
      </c>
    </row>
    <row r="9" spans="1:3" x14ac:dyDescent="0.3">
      <c r="A9" s="9" t="s">
        <v>15</v>
      </c>
      <c r="B9" s="15">
        <f>SUM(B3:B8)</f>
        <v>833000</v>
      </c>
      <c r="C9" s="15">
        <f>SUM(C3:C8)</f>
        <v>642000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7B36-43F0-4FD7-8346-DC021882C3C0}">
  <dimension ref="A1:D5"/>
  <sheetViews>
    <sheetView workbookViewId="0">
      <selection activeCell="D2" sqref="D2:D4"/>
    </sheetView>
  </sheetViews>
  <sheetFormatPr defaultColWidth="9.109375" defaultRowHeight="13.8" x14ac:dyDescent="0.25"/>
  <cols>
    <col min="1" max="1" width="14.33203125" style="1" customWidth="1"/>
    <col min="2" max="2" width="9.109375" style="1"/>
    <col min="3" max="3" width="11.33203125" style="1" customWidth="1"/>
    <col min="4" max="16384" width="9.109375" style="1"/>
  </cols>
  <sheetData>
    <row r="1" spans="1:4" ht="27.6" x14ac:dyDescent="0.25">
      <c r="A1" s="20" t="s">
        <v>32</v>
      </c>
      <c r="B1" s="20" t="s">
        <v>31</v>
      </c>
      <c r="C1" s="20" t="s">
        <v>33</v>
      </c>
      <c r="D1" s="22" t="s">
        <v>15</v>
      </c>
    </row>
    <row r="2" spans="1:4" x14ac:dyDescent="0.25">
      <c r="A2" s="19" t="s">
        <v>34</v>
      </c>
      <c r="B2" s="19">
        <v>12</v>
      </c>
      <c r="C2" s="24">
        <v>195</v>
      </c>
      <c r="D2" s="24">
        <f>B2*C2</f>
        <v>2340</v>
      </c>
    </row>
    <row r="3" spans="1:4" x14ac:dyDescent="0.25">
      <c r="A3" s="19" t="s">
        <v>35</v>
      </c>
      <c r="B3" s="19">
        <v>12</v>
      </c>
      <c r="C3" s="24">
        <v>195</v>
      </c>
      <c r="D3" s="24">
        <f t="shared" ref="D3:D4" si="0">B3*C3</f>
        <v>2340</v>
      </c>
    </row>
    <row r="4" spans="1:4" x14ac:dyDescent="0.25">
      <c r="A4" s="19" t="s">
        <v>36</v>
      </c>
      <c r="B4" s="19">
        <v>4</v>
      </c>
      <c r="C4" s="24">
        <v>195</v>
      </c>
      <c r="D4" s="24">
        <f t="shared" si="0"/>
        <v>780</v>
      </c>
    </row>
    <row r="5" spans="1:4" x14ac:dyDescent="0.25">
      <c r="A5" s="49" t="s">
        <v>15</v>
      </c>
      <c r="B5" s="49"/>
      <c r="C5" s="49"/>
      <c r="D5" s="25">
        <f>SUM(D2:D4)</f>
        <v>5460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E579-17E1-4700-9329-ADAAFBB77DBC}">
  <dimension ref="A1:B5"/>
  <sheetViews>
    <sheetView workbookViewId="0">
      <selection activeCell="B2" sqref="B2:B4"/>
    </sheetView>
  </sheetViews>
  <sheetFormatPr defaultColWidth="9.109375" defaultRowHeight="15.6" x14ac:dyDescent="0.3"/>
  <cols>
    <col min="1" max="1" width="29.44140625" style="2" customWidth="1"/>
    <col min="2" max="2" width="11.109375" style="2" customWidth="1"/>
    <col min="3" max="16384" width="9.109375" style="2"/>
  </cols>
  <sheetData>
    <row r="1" spans="1:2" x14ac:dyDescent="0.3">
      <c r="A1" s="9" t="s">
        <v>40</v>
      </c>
      <c r="B1" s="9" t="s">
        <v>9</v>
      </c>
    </row>
    <row r="2" spans="1:2" ht="15" customHeight="1" x14ac:dyDescent="0.3">
      <c r="A2" s="26" t="s">
        <v>37</v>
      </c>
      <c r="B2" s="27">
        <v>5247.84</v>
      </c>
    </row>
    <row r="3" spans="1:2" ht="15" customHeight="1" x14ac:dyDescent="0.3">
      <c r="A3" s="26" t="s">
        <v>38</v>
      </c>
      <c r="B3" s="27">
        <v>873.6</v>
      </c>
    </row>
    <row r="4" spans="1:2" ht="35.25" customHeight="1" x14ac:dyDescent="0.3">
      <c r="A4" s="26" t="s">
        <v>39</v>
      </c>
      <c r="B4" s="27">
        <v>244.86</v>
      </c>
    </row>
    <row r="5" spans="1:2" x14ac:dyDescent="0.3">
      <c r="A5" s="14" t="s">
        <v>15</v>
      </c>
      <c r="B5" s="28">
        <f>SUM(B2:B4)</f>
        <v>6366.3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A013-9A0D-4CD8-92D4-0C62A3B92507}">
  <dimension ref="A1:D4"/>
  <sheetViews>
    <sheetView workbookViewId="0">
      <selection activeCell="D2" sqref="D2:D3"/>
    </sheetView>
  </sheetViews>
  <sheetFormatPr defaultColWidth="9.109375" defaultRowHeight="13.8" x14ac:dyDescent="0.25"/>
  <cols>
    <col min="1" max="3" width="9.109375" style="1"/>
    <col min="4" max="4" width="10.109375" style="1" bestFit="1" customWidth="1"/>
    <col min="5" max="16384" width="9.109375" style="1"/>
  </cols>
  <sheetData>
    <row r="1" spans="1:4" ht="41.4" x14ac:dyDescent="0.25">
      <c r="A1" s="20" t="s">
        <v>30</v>
      </c>
      <c r="B1" s="20" t="s">
        <v>31</v>
      </c>
      <c r="C1" s="20" t="s">
        <v>41</v>
      </c>
      <c r="D1" s="22" t="s">
        <v>22</v>
      </c>
    </row>
    <row r="2" spans="1:4" x14ac:dyDescent="0.25">
      <c r="A2" s="19">
        <v>16</v>
      </c>
      <c r="B2" s="19">
        <v>4</v>
      </c>
      <c r="C2" s="24">
        <v>300</v>
      </c>
      <c r="D2" s="24">
        <f>A2*B2*C2</f>
        <v>19200</v>
      </c>
    </row>
    <row r="3" spans="1:4" x14ac:dyDescent="0.25">
      <c r="A3" s="19">
        <v>2</v>
      </c>
      <c r="B3" s="19">
        <v>1</v>
      </c>
      <c r="C3" s="24">
        <v>300</v>
      </c>
      <c r="D3" s="24">
        <f>A3*B3*C3</f>
        <v>600</v>
      </c>
    </row>
    <row r="4" spans="1:4" x14ac:dyDescent="0.25">
      <c r="A4" s="49" t="s">
        <v>15</v>
      </c>
      <c r="B4" s="49"/>
      <c r="C4" s="49"/>
      <c r="D4" s="29">
        <f>SUM(D2:D3)</f>
        <v>19800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A105-CCB6-428C-A821-DD41B0176B49}">
  <dimension ref="A1:D3"/>
  <sheetViews>
    <sheetView workbookViewId="0">
      <selection activeCell="A3" sqref="A3:C3"/>
    </sheetView>
  </sheetViews>
  <sheetFormatPr defaultColWidth="9.109375" defaultRowHeight="13.8" x14ac:dyDescent="0.25"/>
  <cols>
    <col min="1" max="3" width="9.109375" style="1"/>
    <col min="4" max="4" width="10.109375" style="1" bestFit="1" customWidth="1"/>
    <col min="5" max="16384" width="9.109375" style="1"/>
  </cols>
  <sheetData>
    <row r="1" spans="1:4" ht="41.4" x14ac:dyDescent="0.25">
      <c r="A1" s="20" t="s">
        <v>30</v>
      </c>
      <c r="B1" s="20" t="s">
        <v>31</v>
      </c>
      <c r="C1" s="20" t="s">
        <v>41</v>
      </c>
      <c r="D1" s="22" t="s">
        <v>22</v>
      </c>
    </row>
    <row r="2" spans="1:4" x14ac:dyDescent="0.25">
      <c r="A2" s="19">
        <v>11</v>
      </c>
      <c r="B2" s="19">
        <v>4</v>
      </c>
      <c r="C2" s="24">
        <v>200</v>
      </c>
      <c r="D2" s="24">
        <f>A2*B2*C2</f>
        <v>8800</v>
      </c>
    </row>
    <row r="3" spans="1:4" x14ac:dyDescent="0.25">
      <c r="A3" s="49" t="s">
        <v>15</v>
      </c>
      <c r="B3" s="49"/>
      <c r="C3" s="49"/>
      <c r="D3" s="29">
        <f>SUM(D2:D2)</f>
        <v>8800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E277-D425-4BEA-89D2-32FE9C4C6424}">
  <dimension ref="A1:E9"/>
  <sheetViews>
    <sheetView workbookViewId="0">
      <selection activeCell="D12" sqref="D12"/>
    </sheetView>
  </sheetViews>
  <sheetFormatPr defaultColWidth="9.109375" defaultRowHeight="13.8" x14ac:dyDescent="0.25"/>
  <cols>
    <col min="1" max="3" width="9.109375" style="1"/>
    <col min="4" max="4" width="10.109375" style="1" bestFit="1" customWidth="1"/>
    <col min="5" max="5" width="29.88671875" style="1" customWidth="1"/>
    <col min="6" max="16384" width="9.109375" style="1"/>
  </cols>
  <sheetData>
    <row r="1" spans="1:5" ht="41.4" x14ac:dyDescent="0.25">
      <c r="A1" s="20" t="s">
        <v>30</v>
      </c>
      <c r="B1" s="20" t="s">
        <v>31</v>
      </c>
      <c r="C1" s="20" t="s">
        <v>41</v>
      </c>
      <c r="D1" s="22" t="s">
        <v>22</v>
      </c>
      <c r="E1" s="22" t="s">
        <v>42</v>
      </c>
    </row>
    <row r="2" spans="1:5" x14ac:dyDescent="0.25">
      <c r="A2" s="19">
        <v>6</v>
      </c>
      <c r="B2" s="19">
        <v>4</v>
      </c>
      <c r="C2" s="24">
        <v>61.6</v>
      </c>
      <c r="D2" s="24">
        <f>A2*B2*C2</f>
        <v>1478.4</v>
      </c>
      <c r="E2" s="19" t="s">
        <v>43</v>
      </c>
    </row>
    <row r="3" spans="1:5" x14ac:dyDescent="0.25">
      <c r="A3" s="19">
        <v>6</v>
      </c>
      <c r="B3" s="19">
        <v>4</v>
      </c>
      <c r="C3" s="24">
        <v>61.6</v>
      </c>
      <c r="D3" s="24">
        <f>A3*B3*C3</f>
        <v>1478.4</v>
      </c>
      <c r="E3" s="19" t="s">
        <v>44</v>
      </c>
    </row>
    <row r="4" spans="1:5" x14ac:dyDescent="0.25">
      <c r="A4" s="49" t="s">
        <v>15</v>
      </c>
      <c r="B4" s="49"/>
      <c r="C4" s="49"/>
      <c r="D4" s="29">
        <f>SUM(D2:D3)</f>
        <v>2956.8</v>
      </c>
      <c r="E4" s="23"/>
    </row>
    <row r="6" spans="1:5" x14ac:dyDescent="0.25">
      <c r="A6" s="51" t="s">
        <v>45</v>
      </c>
      <c r="B6" s="51"/>
      <c r="C6" s="51"/>
      <c r="D6" s="51"/>
    </row>
    <row r="7" spans="1:5" ht="29.25" customHeight="1" x14ac:dyDescent="0.25">
      <c r="A7" s="50" t="s">
        <v>79</v>
      </c>
      <c r="B7" s="50"/>
      <c r="C7" s="50"/>
      <c r="D7" s="24">
        <v>2476</v>
      </c>
    </row>
    <row r="8" spans="1:5" ht="20.25" customHeight="1" x14ac:dyDescent="0.25">
      <c r="A8" s="50" t="s">
        <v>78</v>
      </c>
      <c r="B8" s="50"/>
      <c r="C8" s="50"/>
      <c r="D8" s="24">
        <v>2524</v>
      </c>
    </row>
    <row r="9" spans="1:5" x14ac:dyDescent="0.25">
      <c r="A9" s="52" t="s">
        <v>15</v>
      </c>
      <c r="B9" s="53"/>
      <c r="C9" s="54"/>
      <c r="D9" s="25">
        <f>SUM(D7:D8)</f>
        <v>5000</v>
      </c>
    </row>
  </sheetData>
  <mergeCells count="5">
    <mergeCell ref="A4:C4"/>
    <mergeCell ref="A7:C7"/>
    <mergeCell ref="A8:C8"/>
    <mergeCell ref="A6:D6"/>
    <mergeCell ref="A9:C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ACF5-9192-434F-A014-ADADA03E5D04}">
  <dimension ref="A2:C19"/>
  <sheetViews>
    <sheetView workbookViewId="0">
      <selection activeCell="B13" sqref="B13:B22"/>
    </sheetView>
  </sheetViews>
  <sheetFormatPr defaultColWidth="9.109375" defaultRowHeight="13.8" x14ac:dyDescent="0.25"/>
  <cols>
    <col min="1" max="1" width="21" style="1" customWidth="1"/>
    <col min="2" max="2" width="14" style="1" customWidth="1"/>
    <col min="3" max="3" width="34" style="1" customWidth="1"/>
    <col min="4" max="16384" width="9.109375" style="1"/>
  </cols>
  <sheetData>
    <row r="2" spans="1:3" x14ac:dyDescent="0.25">
      <c r="A2" s="21" t="s">
        <v>71</v>
      </c>
      <c r="B2" s="22" t="s">
        <v>9</v>
      </c>
      <c r="C2" s="21" t="s">
        <v>42</v>
      </c>
    </row>
    <row r="3" spans="1:3" x14ac:dyDescent="0.25">
      <c r="A3" s="32" t="s">
        <v>72</v>
      </c>
      <c r="B3" s="33">
        <f>'Valstybės iždas'!B8</f>
        <v>45000</v>
      </c>
      <c r="C3" s="19" t="s">
        <v>54</v>
      </c>
    </row>
    <row r="4" spans="1:3" x14ac:dyDescent="0.25">
      <c r="A4" s="19" t="s">
        <v>53</v>
      </c>
      <c r="B4" s="24">
        <f>'Signatarų stipendijos'!D5</f>
        <v>5460</v>
      </c>
      <c r="C4" s="19" t="s">
        <v>55</v>
      </c>
    </row>
    <row r="5" spans="1:3" x14ac:dyDescent="0.25">
      <c r="A5" s="19" t="s">
        <v>49</v>
      </c>
      <c r="B5" s="24">
        <f>VSF!D4</f>
        <v>19800</v>
      </c>
      <c r="C5" s="19" t="s">
        <v>59</v>
      </c>
    </row>
    <row r="6" spans="1:3" x14ac:dyDescent="0.25">
      <c r="A6" s="19" t="s">
        <v>50</v>
      </c>
      <c r="B6" s="24">
        <f>EIMIN!D3</f>
        <v>8800</v>
      </c>
      <c r="C6" s="19" t="s">
        <v>56</v>
      </c>
    </row>
    <row r="7" spans="1:3" x14ac:dyDescent="0.25">
      <c r="A7" s="19" t="s">
        <v>51</v>
      </c>
      <c r="B7" s="24">
        <f>'Marijampolės sav.'!D4</f>
        <v>2956.8</v>
      </c>
      <c r="C7" s="19" t="s">
        <v>57</v>
      </c>
    </row>
    <row r="8" spans="1:3" x14ac:dyDescent="0.25">
      <c r="A8" s="19" t="s">
        <v>52</v>
      </c>
      <c r="B8" s="24">
        <v>1000</v>
      </c>
      <c r="C8" s="19" t="s">
        <v>58</v>
      </c>
    </row>
    <row r="9" spans="1:3" ht="55.2" x14ac:dyDescent="0.25">
      <c r="A9" s="30" t="s">
        <v>73</v>
      </c>
      <c r="B9" s="24">
        <f>'Neįgaliųjų finansinė pagalba'!B5</f>
        <v>6366.3</v>
      </c>
      <c r="C9" s="19" t="s">
        <v>60</v>
      </c>
    </row>
    <row r="10" spans="1:3" x14ac:dyDescent="0.25">
      <c r="A10" s="30" t="s">
        <v>100</v>
      </c>
      <c r="B10" s="24">
        <v>7931.19</v>
      </c>
      <c r="C10" s="19"/>
    </row>
    <row r="11" spans="1:3" x14ac:dyDescent="0.25">
      <c r="A11" s="31" t="s">
        <v>15</v>
      </c>
      <c r="B11" s="25">
        <f>SUM(B3:B10)</f>
        <v>97314.290000000008</v>
      </c>
      <c r="C11" s="21"/>
    </row>
    <row r="15" spans="1:3" x14ac:dyDescent="0.25">
      <c r="B15" s="46"/>
    </row>
    <row r="19" spans="2:2" x14ac:dyDescent="0.25">
      <c r="B19" s="4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B4BD-3D3B-4680-84EA-29E1006E7424}">
  <sheetPr>
    <tabColor rgb="FF00B050"/>
  </sheetPr>
  <dimension ref="A3:B35"/>
  <sheetViews>
    <sheetView workbookViewId="0">
      <selection activeCell="G19" sqref="G19"/>
    </sheetView>
  </sheetViews>
  <sheetFormatPr defaultColWidth="9.109375" defaultRowHeight="15.6" x14ac:dyDescent="0.3"/>
  <cols>
    <col min="1" max="1" width="45.6640625" style="2" customWidth="1"/>
    <col min="2" max="2" width="12.109375" style="2" customWidth="1"/>
    <col min="3" max="16384" width="9.109375" style="2"/>
  </cols>
  <sheetData>
    <row r="3" spans="1:2" x14ac:dyDescent="0.3">
      <c r="A3" s="12" t="s">
        <v>88</v>
      </c>
      <c r="B3" s="9" t="s">
        <v>9</v>
      </c>
    </row>
    <row r="4" spans="1:2" x14ac:dyDescent="0.3">
      <c r="A4" s="55" t="s">
        <v>46</v>
      </c>
      <c r="B4" s="56"/>
    </row>
    <row r="5" spans="1:2" x14ac:dyDescent="0.3">
      <c r="A5" s="4" t="s">
        <v>89</v>
      </c>
      <c r="B5" s="6">
        <v>191542.64</v>
      </c>
    </row>
    <row r="6" spans="1:2" x14ac:dyDescent="0.3">
      <c r="A6" s="4" t="s">
        <v>47</v>
      </c>
      <c r="B6" s="6">
        <v>7239.53</v>
      </c>
    </row>
    <row r="7" spans="1:2" x14ac:dyDescent="0.3">
      <c r="A7" s="55" t="s">
        <v>48</v>
      </c>
      <c r="B7" s="56"/>
    </row>
    <row r="8" spans="1:2" ht="18.75" customHeight="1" x14ac:dyDescent="0.3">
      <c r="A8" s="18" t="s">
        <v>90</v>
      </c>
      <c r="B8" s="47">
        <v>15528.64</v>
      </c>
    </row>
    <row r="9" spans="1:2" x14ac:dyDescent="0.3">
      <c r="A9" s="4" t="s">
        <v>91</v>
      </c>
      <c r="B9" s="47">
        <v>9274.01</v>
      </c>
    </row>
    <row r="10" spans="1:2" x14ac:dyDescent="0.3">
      <c r="A10" s="4" t="s">
        <v>92</v>
      </c>
      <c r="B10" s="47">
        <v>2099.98</v>
      </c>
    </row>
    <row r="11" spans="1:2" s="42" customFormat="1" x14ac:dyDescent="0.3">
      <c r="A11" s="41" t="s">
        <v>93</v>
      </c>
      <c r="B11" s="48">
        <v>10466.280000000001</v>
      </c>
    </row>
    <row r="12" spans="1:2" x14ac:dyDescent="0.3">
      <c r="A12" s="4" t="s">
        <v>94</v>
      </c>
      <c r="B12" s="47">
        <v>15341</v>
      </c>
    </row>
    <row r="13" spans="1:2" x14ac:dyDescent="0.3">
      <c r="A13" s="4" t="s">
        <v>95</v>
      </c>
      <c r="B13" s="47">
        <v>3303.52</v>
      </c>
    </row>
    <row r="14" spans="1:2" x14ac:dyDescent="0.3">
      <c r="A14" s="4" t="s">
        <v>96</v>
      </c>
      <c r="B14" s="47">
        <v>5042</v>
      </c>
    </row>
    <row r="15" spans="1:2" x14ac:dyDescent="0.3">
      <c r="A15" s="4" t="s">
        <v>97</v>
      </c>
      <c r="B15" s="47">
        <v>699.65</v>
      </c>
    </row>
    <row r="16" spans="1:2" x14ac:dyDescent="0.3">
      <c r="A16" s="14" t="s">
        <v>15</v>
      </c>
      <c r="B16" s="15">
        <f>SUM(B4:B15)</f>
        <v>260537.25</v>
      </c>
    </row>
    <row r="17" spans="2:2" x14ac:dyDescent="0.3">
      <c r="B17" s="3"/>
    </row>
    <row r="18" spans="2:2" x14ac:dyDescent="0.3">
      <c r="B18" s="3"/>
    </row>
    <row r="19" spans="2:2" x14ac:dyDescent="0.3">
      <c r="B19" s="3"/>
    </row>
    <row r="20" spans="2:2" x14ac:dyDescent="0.3">
      <c r="B20" s="3"/>
    </row>
    <row r="21" spans="2:2" x14ac:dyDescent="0.3">
      <c r="B21" s="3"/>
    </row>
    <row r="22" spans="2:2" x14ac:dyDescent="0.3">
      <c r="B22" s="3"/>
    </row>
    <row r="23" spans="2:2" x14ac:dyDescent="0.3">
      <c r="B23" s="3"/>
    </row>
    <row r="24" spans="2:2" x14ac:dyDescent="0.3">
      <c r="B24" s="3"/>
    </row>
    <row r="25" spans="2:2" x14ac:dyDescent="0.3">
      <c r="B25" s="3"/>
    </row>
    <row r="26" spans="2:2" x14ac:dyDescent="0.3">
      <c r="B26" s="3"/>
    </row>
    <row r="27" spans="2:2" x14ac:dyDescent="0.3">
      <c r="B27" s="3"/>
    </row>
    <row r="28" spans="2:2" x14ac:dyDescent="0.3">
      <c r="B28" s="3"/>
    </row>
    <row r="29" spans="2:2" x14ac:dyDescent="0.3">
      <c r="B29" s="3"/>
    </row>
    <row r="30" spans="2:2" x14ac:dyDescent="0.3">
      <c r="B30" s="3"/>
    </row>
    <row r="31" spans="2:2" x14ac:dyDescent="0.3">
      <c r="B31" s="3"/>
    </row>
    <row r="32" spans="2:2" x14ac:dyDescent="0.3">
      <c r="B32" s="3"/>
    </row>
    <row r="33" spans="2:2" x14ac:dyDescent="0.3">
      <c r="B33" s="3"/>
    </row>
    <row r="34" spans="2:2" x14ac:dyDescent="0.3">
      <c r="B34" s="3"/>
    </row>
    <row r="35" spans="2:2" x14ac:dyDescent="0.3">
      <c r="B35" s="3"/>
    </row>
  </sheetData>
  <mergeCells count="2">
    <mergeCell ref="A4:B4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Įvardytieji diapazonai</vt:lpstr>
      </vt:variant>
      <vt:variant>
        <vt:i4>1</vt:i4>
      </vt:variant>
    </vt:vector>
  </HeadingPairs>
  <TitlesOfParts>
    <vt:vector size="12" baseType="lpstr">
      <vt:lpstr>Finansavimo sumos</vt:lpstr>
      <vt:lpstr>Valstybės iždas</vt:lpstr>
      <vt:lpstr>Signatarų stipendijos</vt:lpstr>
      <vt:lpstr>Neįgaliųjų finansinė pagalba</vt:lpstr>
      <vt:lpstr>VSF</vt:lpstr>
      <vt:lpstr>EIMIN</vt:lpstr>
      <vt:lpstr>Marijampolės sav.</vt:lpstr>
      <vt:lpstr>Stipendijos+finansinė parama</vt:lpstr>
      <vt:lpstr>Pajamos</vt:lpstr>
      <vt:lpstr>Sąnaudos</vt:lpstr>
      <vt:lpstr>Sąskaitų likutis</vt:lpstr>
      <vt:lpstr>'Sąskaitų likutis'!_Hlk46312557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Mockevičiūtė Irma</dc:creator>
  <cp:lastModifiedBy>Vilija Meleckienė</cp:lastModifiedBy>
  <cp:lastPrinted>2021-03-16T07:02:44Z</cp:lastPrinted>
  <dcterms:created xsi:type="dcterms:W3CDTF">2015-06-05T18:19:34Z</dcterms:created>
  <dcterms:modified xsi:type="dcterms:W3CDTF">2021-03-16T07:06:25Z</dcterms:modified>
</cp:coreProperties>
</file>